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80" windowWidth="19440" windowHeight="11370" tabRatio="847"/>
  </bookViews>
  <sheets>
    <sheet name="п.2.2 интернет-опрос" sheetId="34" r:id="rId1"/>
    <sheet name="п. 2.1 анкетирование" sheetId="33" r:id="rId2"/>
  </sheets>
  <calcPr calcId="144525"/>
</workbook>
</file>

<file path=xl/calcChain.xml><?xml version="1.0" encoding="utf-8"?>
<calcChain xmlns="http://schemas.openxmlformats.org/spreadsheetml/2006/main">
  <c r="B26" i="34" l="1"/>
  <c r="B25" i="34"/>
  <c r="B24" i="34"/>
  <c r="B22" i="34"/>
  <c r="B21" i="34"/>
  <c r="B20" i="34"/>
  <c r="B19" i="34"/>
  <c r="B17" i="34"/>
  <c r="B15" i="34"/>
  <c r="B14" i="34"/>
  <c r="B10" i="34"/>
  <c r="B11" i="34"/>
  <c r="B12" i="34"/>
  <c r="B9" i="34"/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H25" i="34"/>
  <c r="AK24" i="34"/>
  <c r="AI24" i="34"/>
  <c r="AH24" i="34"/>
  <c r="AK22" i="34"/>
  <c r="AI22" i="34"/>
  <c r="AH22" i="34"/>
  <c r="AK21" i="34"/>
  <c r="AI21" i="34"/>
  <c r="AH21" i="34"/>
  <c r="AK20" i="34"/>
  <c r="AI20" i="34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J21" i="34" l="1"/>
  <c r="AL21" i="34" s="1"/>
  <c r="AJ25" i="34"/>
  <c r="AL25" i="34" s="1"/>
  <c r="AJ20" i="34"/>
  <c r="AL20" i="34" s="1"/>
  <c r="AJ14" i="34"/>
  <c r="AL14" i="34" s="1"/>
  <c r="AJ22" i="34"/>
  <c r="AL22" i="34" s="1"/>
  <c r="AL11" i="34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K10" i="33"/>
  <c r="AI10" i="33"/>
  <c r="B10" i="33"/>
  <c r="AH10" i="33" s="1"/>
  <c r="AK9" i="33"/>
  <c r="AI9" i="33"/>
  <c r="B9" i="33"/>
  <c r="AH9" i="33" s="1"/>
  <c r="AL11" i="33" l="1"/>
  <c r="AL9" i="33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<sst xmlns="http://schemas.openxmlformats.org/spreadsheetml/2006/main" count="218" uniqueCount="76">
  <si>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</si>
  <si>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</si>
  <si>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</si>
  <si>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</si>
  <si>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</si>
  <si>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</si>
  <si>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</si>
  <si>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</si>
  <si>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</si>
  <si>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</si>
  <si>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</si>
  <si>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</si>
  <si>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</si>
  <si>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</si>
  <si>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</si>
  <si>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</si>
  <si>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</si>
  <si>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</si>
  <si>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</si>
  <si>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</si>
  <si>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</si>
  <si>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</si>
  <si>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</si>
  <si>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</si>
  <si>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</si>
  <si>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</si>
  <si>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</si>
  <si>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</si>
  <si>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</si>
  <si>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</si>
  <si>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</si>
  <si>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</si>
  <si>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</si>
  <si>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</si>
  <si>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</si>
  <si>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</si>
  <si>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</si>
  <si>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</si>
  <si>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</si>
  <si>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</si>
  <si>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</si>
  <si>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</si>
  <si>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</si>
  <si>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</si>
  <si>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</si>
  <si>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</si>
  <si>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</si>
  <si>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</si>
  <si>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</si>
  <si>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</si>
  <si>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</si>
  <si>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</si>
  <si>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</si>
  <si>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</si>
  <si>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</si>
  <si>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</si>
  <si>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</si>
  <si>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</si>
  <si>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</si>
  <si>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Наименование учреждения</t>
  </si>
  <si>
    <t>Таблица 1 "Результаты анкетирования на официальном сайте организации"</t>
  </si>
  <si>
    <t xml:space="preserve">Наименование учреждения </t>
  </si>
  <si>
    <t xml:space="preserve">п. 2.1 Проведение опроса граждан-получателей социальных услуг (их законных представителей) о качестве условий оказания социальных услуг (в том числе принятии мер по устранению выявленных замечаний) путем интернет-опросов, опросов в учреждениях </t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</si>
  <si>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color rgb="FF000000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</si>
  <si>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</si>
  <si>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</si>
  <si>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19 до 30 лет</t>
  </si>
  <si>
    <t>от 31 до 45 лет</t>
  </si>
  <si>
    <t>от 46 до 60 лет</t>
  </si>
  <si>
    <t>старше 61 лет</t>
  </si>
  <si>
    <t>так как получал продуктовый набор</t>
  </si>
  <si>
    <t>так как сама знаю</t>
  </si>
  <si>
    <t>не пользуюсь услугами</t>
  </si>
  <si>
    <t>не пользуюсь</t>
  </si>
  <si>
    <t xml:space="preserve">нет возможности подняться по лестнице
не пользуюсь
</t>
  </si>
  <si>
    <t>не нужно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</si>
</sst>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80" zoomScaleNormal="80" workbookViewId="0">
      <pane xSplit="1" ySplit="7" topLeftCell="Z8" activePane="bottomRight" state="frozen"/>
      <selection activeCell="B34" sqref="B34"/>
      <selection pane="topRight" activeCell="B34" sqref="B34"/>
      <selection pane="bottomLeft" activeCell="B34" sqref="B34"/>
      <selection pane="bottomRight" activeCell="A34" sqref="A34:F34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9" customHeight="1" x14ac:dyDescent="0.25">
      <c r="A1" s="55" t="s">
        <v>63</v>
      </c>
      <c r="B1" s="55"/>
      <c r="C1" s="55"/>
      <c r="D1" s="55"/>
      <c r="E1" s="55"/>
      <c r="F1" s="55"/>
      <c r="G1" s="55"/>
      <c r="H1" s="55"/>
      <c r="I1" s="55"/>
    </row>
    <row r="2" spans="1:38" ht="33" customHeight="1" x14ac:dyDescent="0.25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38" s="3" customFormat="1" ht="21" customHeight="1" x14ac:dyDescent="0.25">
      <c r="A3" s="1" t="s">
        <v>61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58" t="s">
        <v>60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25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15" customHeight="1" x14ac:dyDescent="0.25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" customHeight="1" x14ac:dyDescent="0.25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66</v>
      </c>
      <c r="C9" s="18">
        <v>66</v>
      </c>
      <c r="D9" s="18"/>
      <c r="E9" s="18"/>
      <c r="F9" s="18"/>
      <c r="G9" s="18"/>
      <c r="H9" s="18"/>
      <c r="I9" s="18"/>
      <c r="J9" s="19"/>
      <c r="K9" s="18">
        <v>391</v>
      </c>
      <c r="L9" s="18">
        <v>1</v>
      </c>
      <c r="M9" s="18" t="s">
        <v>70</v>
      </c>
      <c r="N9" s="18"/>
      <c r="O9" s="18"/>
      <c r="P9" s="18"/>
      <c r="Q9" s="18"/>
      <c r="R9" s="20"/>
      <c r="S9" s="18">
        <v>148</v>
      </c>
      <c r="T9" s="18"/>
      <c r="U9" s="18"/>
      <c r="V9" s="18"/>
      <c r="W9" s="18"/>
      <c r="X9" s="18"/>
      <c r="Y9" s="18"/>
      <c r="Z9" s="21"/>
      <c r="AA9" s="22">
        <v>102</v>
      </c>
      <c r="AB9" s="22"/>
      <c r="AC9" s="22"/>
      <c r="AD9" s="18"/>
      <c r="AE9" s="18"/>
      <c r="AF9" s="18"/>
      <c r="AG9" s="18"/>
      <c r="AH9" s="23">
        <f>B9+J9+R9+Z9</f>
        <v>66</v>
      </c>
      <c r="AI9" s="23">
        <f>C9+K9+S9+AA9</f>
        <v>707</v>
      </c>
      <c r="AJ9" s="23">
        <f>(AI9/AH9)*100</f>
        <v>1071.2121212121212</v>
      </c>
      <c r="AK9" s="23">
        <f>D9+L9+T9+AB9</f>
        <v>1</v>
      </c>
      <c r="AL9" s="23">
        <f>(AK9/AH9)*100</f>
        <v>1.5151515151515151</v>
      </c>
    </row>
    <row r="10" spans="1:38" s="3" customFormat="1" ht="51" x14ac:dyDescent="0.25">
      <c r="A10" s="16" t="s">
        <v>18</v>
      </c>
      <c r="B10" s="17">
        <f t="shared" ref="B10:B12" si="0">C10+D10</f>
        <v>66</v>
      </c>
      <c r="C10" s="49">
        <v>66</v>
      </c>
      <c r="D10" s="18"/>
      <c r="E10" s="18"/>
      <c r="F10" s="18"/>
      <c r="G10" s="18"/>
      <c r="H10" s="18"/>
      <c r="I10" s="18"/>
      <c r="J10" s="19"/>
      <c r="K10" s="47">
        <v>392</v>
      </c>
      <c r="L10" s="18"/>
      <c r="M10" s="18"/>
      <c r="N10" s="18"/>
      <c r="O10" s="18"/>
      <c r="P10" s="18"/>
      <c r="Q10" s="18"/>
      <c r="R10" s="20"/>
      <c r="S10" s="48">
        <v>148</v>
      </c>
      <c r="T10" s="18"/>
      <c r="U10" s="18"/>
      <c r="V10" s="18"/>
      <c r="W10" s="18"/>
      <c r="X10" s="18"/>
      <c r="Y10" s="18"/>
      <c r="Z10" s="21"/>
      <c r="AA10" s="22">
        <v>102</v>
      </c>
      <c r="AB10" s="22"/>
      <c r="AC10" s="22"/>
      <c r="AD10" s="18"/>
      <c r="AE10" s="18"/>
      <c r="AF10" s="18"/>
      <c r="AG10" s="18"/>
      <c r="AH10" s="24">
        <f>B10+J10+R10+Z10</f>
        <v>66</v>
      </c>
      <c r="AI10" s="24">
        <f t="shared" ref="AI10:AI26" si="1">C10+K10+S10+AA10</f>
        <v>708</v>
      </c>
      <c r="AJ10" s="24">
        <f>(AI10/AI9)*100</f>
        <v>100.14144271570014</v>
      </c>
      <c r="AK10" s="24">
        <f t="shared" ref="AK10:AK26" si="2">D10+L10+T10+AB10</f>
        <v>0</v>
      </c>
      <c r="AL10" s="24">
        <f>100-AJ10</f>
        <v>-0.141442715700137</v>
      </c>
    </row>
    <row r="11" spans="1:38" s="3" customFormat="1" ht="38.25" x14ac:dyDescent="0.25">
      <c r="A11" s="16" t="s">
        <v>19</v>
      </c>
      <c r="B11" s="17">
        <f t="shared" si="0"/>
        <v>66</v>
      </c>
      <c r="C11" s="49">
        <v>66</v>
      </c>
      <c r="D11" s="18"/>
      <c r="E11" s="18"/>
      <c r="F11" s="18"/>
      <c r="G11" s="18"/>
      <c r="H11" s="18"/>
      <c r="I11" s="18"/>
      <c r="J11" s="19"/>
      <c r="K11" s="47">
        <v>391</v>
      </c>
      <c r="L11" s="18">
        <v>1</v>
      </c>
      <c r="M11" s="18" t="s">
        <v>71</v>
      </c>
      <c r="N11" s="18"/>
      <c r="O11" s="18"/>
      <c r="P11" s="18"/>
      <c r="Q11" s="18"/>
      <c r="R11" s="20"/>
      <c r="S11" s="48">
        <v>148</v>
      </c>
      <c r="T11" s="18"/>
      <c r="U11" s="18"/>
      <c r="V11" s="18"/>
      <c r="W11" s="18"/>
      <c r="X11" s="18"/>
      <c r="Y11" s="18"/>
      <c r="Z11" s="21"/>
      <c r="AA11" s="22">
        <v>102</v>
      </c>
      <c r="AB11" s="22"/>
      <c r="AC11" s="22"/>
      <c r="AD11" s="18"/>
      <c r="AE11" s="18"/>
      <c r="AF11" s="18"/>
      <c r="AG11" s="18"/>
      <c r="AH11" s="23">
        <f>B11+J11+R11+Z11</f>
        <v>66</v>
      </c>
      <c r="AI11" s="23">
        <f t="shared" si="1"/>
        <v>707</v>
      </c>
      <c r="AJ11" s="25">
        <f>(AI11/AH11)*100</f>
        <v>1071.2121212121212</v>
      </c>
      <c r="AK11" s="23">
        <f t="shared" si="2"/>
        <v>1</v>
      </c>
      <c r="AL11" s="25">
        <f>(AK11/AH11)*100</f>
        <v>1.5151515151515151</v>
      </c>
    </row>
    <row r="12" spans="1:38" s="3" customFormat="1" ht="63.75" x14ac:dyDescent="0.25">
      <c r="A12" s="16" t="s">
        <v>20</v>
      </c>
      <c r="B12" s="17">
        <f t="shared" si="0"/>
        <v>66</v>
      </c>
      <c r="C12" s="49">
        <v>66</v>
      </c>
      <c r="D12" s="18"/>
      <c r="E12" s="18"/>
      <c r="F12" s="18"/>
      <c r="G12" s="18"/>
      <c r="H12" s="18"/>
      <c r="I12" s="18"/>
      <c r="J12" s="19"/>
      <c r="K12" s="47">
        <v>392</v>
      </c>
      <c r="L12" s="18"/>
      <c r="M12" s="18"/>
      <c r="N12" s="18"/>
      <c r="O12" s="18"/>
      <c r="P12" s="18"/>
      <c r="Q12" s="18"/>
      <c r="R12" s="20"/>
      <c r="S12" s="48">
        <v>148</v>
      </c>
      <c r="T12" s="18"/>
      <c r="U12" s="18"/>
      <c r="V12" s="18"/>
      <c r="W12" s="18"/>
      <c r="X12" s="18"/>
      <c r="Y12" s="18"/>
      <c r="Z12" s="21"/>
      <c r="AA12" s="22">
        <v>102</v>
      </c>
      <c r="AB12" s="22"/>
      <c r="AC12" s="22"/>
      <c r="AD12" s="18"/>
      <c r="AE12" s="18"/>
      <c r="AF12" s="18"/>
      <c r="AG12" s="18"/>
      <c r="AH12" s="24">
        <f>B12+J12+R12+Z12</f>
        <v>66</v>
      </c>
      <c r="AI12" s="24">
        <f t="shared" si="1"/>
        <v>708</v>
      </c>
      <c r="AJ12" s="24">
        <f>(AI12/AI11)*100</f>
        <v>100.14144271570014</v>
      </c>
      <c r="AK12" s="24">
        <f t="shared" si="2"/>
        <v>0</v>
      </c>
      <c r="AL12" s="24">
        <f>100-AJ12</f>
        <v>-0.141442715700137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>C14+D14</f>
        <v>66</v>
      </c>
      <c r="C14" s="18">
        <v>66</v>
      </c>
      <c r="D14" s="18"/>
      <c r="E14" s="18"/>
      <c r="F14" s="18"/>
      <c r="G14" s="18"/>
      <c r="H14" s="18"/>
      <c r="I14" s="18"/>
      <c r="J14" s="19"/>
      <c r="K14" s="18">
        <v>391</v>
      </c>
      <c r="L14" s="18">
        <v>1</v>
      </c>
      <c r="M14" s="18" t="s">
        <v>72</v>
      </c>
      <c r="N14" s="18"/>
      <c r="O14" s="18"/>
      <c r="P14" s="18"/>
      <c r="Q14" s="18"/>
      <c r="R14" s="20"/>
      <c r="S14" s="18">
        <v>148</v>
      </c>
      <c r="T14" s="18"/>
      <c r="U14" s="18"/>
      <c r="V14" s="18"/>
      <c r="W14" s="18"/>
      <c r="X14" s="18"/>
      <c r="Y14" s="18"/>
      <c r="Z14" s="21"/>
      <c r="AA14" s="22">
        <v>102</v>
      </c>
      <c r="AB14" s="22"/>
      <c r="AC14" s="22"/>
      <c r="AD14" s="18"/>
      <c r="AE14" s="18"/>
      <c r="AF14" s="18"/>
      <c r="AG14" s="18"/>
      <c r="AH14" s="24">
        <f>B14+J14+R14+Z14</f>
        <v>66</v>
      </c>
      <c r="AI14" s="24">
        <f>C14+K14+S14+AA14</f>
        <v>707</v>
      </c>
      <c r="AJ14" s="27">
        <f>(AI14/AH14)*100</f>
        <v>1071.2121212121212</v>
      </c>
      <c r="AK14" s="24">
        <f t="shared" si="2"/>
        <v>1</v>
      </c>
      <c r="AL14" s="27">
        <f>100-AJ14</f>
        <v>-971.21212121212125</v>
      </c>
    </row>
    <row r="15" spans="1:38" s="3" customFormat="1" ht="25.5" x14ac:dyDescent="0.25">
      <c r="A15" s="16" t="s">
        <v>23</v>
      </c>
      <c r="B15" s="17">
        <f t="shared" ref="B15:B26" si="3">C15+D15</f>
        <v>66</v>
      </c>
      <c r="C15" s="18">
        <v>66</v>
      </c>
      <c r="D15" s="18"/>
      <c r="E15" s="18"/>
      <c r="F15" s="18"/>
      <c r="G15" s="18"/>
      <c r="H15" s="18"/>
      <c r="I15" s="18"/>
      <c r="J15" s="19"/>
      <c r="K15" s="18">
        <v>391</v>
      </c>
      <c r="L15" s="18">
        <v>1</v>
      </c>
      <c r="M15" s="18" t="s">
        <v>73</v>
      </c>
      <c r="N15" s="18"/>
      <c r="O15" s="18"/>
      <c r="P15" s="18"/>
      <c r="Q15" s="18"/>
      <c r="R15" s="20"/>
      <c r="S15" s="18">
        <v>148</v>
      </c>
      <c r="T15" s="18"/>
      <c r="U15" s="18"/>
      <c r="V15" s="18"/>
      <c r="W15" s="18"/>
      <c r="X15" s="18"/>
      <c r="Y15" s="18"/>
      <c r="Z15" s="21"/>
      <c r="AA15" s="22">
        <v>102</v>
      </c>
      <c r="AB15" s="22"/>
      <c r="AC15" s="22"/>
      <c r="AD15" s="18"/>
      <c r="AE15" s="18"/>
      <c r="AF15" s="18"/>
      <c r="AG15" s="18"/>
      <c r="AH15" s="24">
        <f>B15+J15+R15+Z15</f>
        <v>66</v>
      </c>
      <c r="AI15" s="24">
        <f t="shared" si="1"/>
        <v>707</v>
      </c>
      <c r="AJ15" s="27">
        <f>(AI15/AH15)*100</f>
        <v>1071.2121212121212</v>
      </c>
      <c r="AK15" s="24">
        <f t="shared" si="2"/>
        <v>1</v>
      </c>
      <c r="AL15" s="27">
        <f>100-AJ15</f>
        <v>-971.21212121212125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63.75" x14ac:dyDescent="0.25">
      <c r="A17" s="16" t="s">
        <v>25</v>
      </c>
      <c r="B17" s="17">
        <f t="shared" si="3"/>
        <v>66</v>
      </c>
      <c r="C17" s="18">
        <v>66</v>
      </c>
      <c r="D17" s="18"/>
      <c r="E17" s="18"/>
      <c r="F17" s="18"/>
      <c r="G17" s="18"/>
      <c r="H17" s="18"/>
      <c r="I17" s="18"/>
      <c r="J17" s="19"/>
      <c r="K17" s="18">
        <v>390</v>
      </c>
      <c r="L17" s="18">
        <v>2</v>
      </c>
      <c r="M17" s="18" t="s">
        <v>74</v>
      </c>
      <c r="N17" s="18"/>
      <c r="O17" s="18"/>
      <c r="P17" s="18"/>
      <c r="Q17" s="18"/>
      <c r="R17" s="20"/>
      <c r="S17" s="18">
        <v>148</v>
      </c>
      <c r="T17" s="18"/>
      <c r="U17" s="18"/>
      <c r="V17" s="18"/>
      <c r="W17" s="18"/>
      <c r="X17" s="18"/>
      <c r="Y17" s="18"/>
      <c r="Z17" s="21"/>
      <c r="AA17" s="22">
        <v>102</v>
      </c>
      <c r="AB17" s="22"/>
      <c r="AC17" s="22"/>
      <c r="AD17" s="18"/>
      <c r="AE17" s="18"/>
      <c r="AF17" s="18"/>
      <c r="AG17" s="18"/>
      <c r="AH17" s="24">
        <f>B17+J17+R17+Z17</f>
        <v>66</v>
      </c>
      <c r="AI17" s="24">
        <f t="shared" si="1"/>
        <v>706</v>
      </c>
      <c r="AJ17" s="27">
        <f>(AI17/AH17)*100</f>
        <v>1069.6969696969697</v>
      </c>
      <c r="AK17" s="24">
        <f t="shared" si="2"/>
        <v>2</v>
      </c>
      <c r="AL17" s="27">
        <f>100-AJ17</f>
        <v>-969.69696969696975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3"/>
        <v>66</v>
      </c>
      <c r="C19" s="18">
        <v>66</v>
      </c>
      <c r="D19" s="18"/>
      <c r="E19" s="18"/>
      <c r="F19" s="18"/>
      <c r="G19" s="18"/>
      <c r="H19" s="18"/>
      <c r="I19" s="18"/>
      <c r="J19" s="19"/>
      <c r="K19" s="18">
        <v>391</v>
      </c>
      <c r="L19" s="18">
        <v>1</v>
      </c>
      <c r="M19" s="18" t="s">
        <v>73</v>
      </c>
      <c r="N19" s="18"/>
      <c r="O19" s="18"/>
      <c r="P19" s="18"/>
      <c r="Q19" s="18"/>
      <c r="R19" s="20"/>
      <c r="S19" s="18">
        <v>148</v>
      </c>
      <c r="T19" s="18"/>
      <c r="U19" s="18"/>
      <c r="V19" s="18"/>
      <c r="W19" s="18"/>
      <c r="X19" s="18"/>
      <c r="Y19" s="18"/>
      <c r="Z19" s="21"/>
      <c r="AA19" s="22">
        <v>102</v>
      </c>
      <c r="AB19" s="22"/>
      <c r="AC19" s="22"/>
      <c r="AD19" s="18"/>
      <c r="AE19" s="18"/>
      <c r="AF19" s="18"/>
      <c r="AG19" s="18"/>
      <c r="AH19" s="24">
        <f>B19+J19+R19+Z19</f>
        <v>66</v>
      </c>
      <c r="AI19" s="24">
        <f t="shared" si="1"/>
        <v>707</v>
      </c>
      <c r="AJ19" s="27">
        <f>(AI19/AH19)*100</f>
        <v>1071.2121212121212</v>
      </c>
      <c r="AK19" s="24">
        <f t="shared" si="2"/>
        <v>1</v>
      </c>
      <c r="AL19" s="27">
        <f>100-AJ19</f>
        <v>-971.21212121212125</v>
      </c>
    </row>
    <row r="20" spans="1:38" s="3" customFormat="1" ht="61.15" customHeight="1" x14ac:dyDescent="0.25">
      <c r="A20" s="16" t="s">
        <v>28</v>
      </c>
      <c r="B20" s="17">
        <f t="shared" si="3"/>
        <v>66</v>
      </c>
      <c r="C20" s="49">
        <v>66</v>
      </c>
      <c r="D20" s="18"/>
      <c r="E20" s="18"/>
      <c r="F20" s="18"/>
      <c r="G20" s="18"/>
      <c r="H20" s="18"/>
      <c r="I20" s="18"/>
      <c r="J20" s="19"/>
      <c r="K20" s="47">
        <v>392</v>
      </c>
      <c r="L20" s="18">
        <v>0</v>
      </c>
      <c r="M20" s="18"/>
      <c r="N20" s="18"/>
      <c r="O20" s="18"/>
      <c r="P20" s="18"/>
      <c r="Q20" s="18"/>
      <c r="R20" s="20"/>
      <c r="S20" s="18">
        <v>148</v>
      </c>
      <c r="T20" s="18"/>
      <c r="U20" s="18"/>
      <c r="V20" s="18"/>
      <c r="W20" s="18"/>
      <c r="X20" s="18"/>
      <c r="Y20" s="18"/>
      <c r="Z20" s="21"/>
      <c r="AA20" s="22">
        <v>102</v>
      </c>
      <c r="AB20" s="22"/>
      <c r="AC20" s="22"/>
      <c r="AD20" s="18"/>
      <c r="AE20" s="18"/>
      <c r="AF20" s="18"/>
      <c r="AG20" s="18"/>
      <c r="AH20" s="24">
        <f>B20+J20+R20+Z20</f>
        <v>66</v>
      </c>
      <c r="AI20" s="24">
        <f t="shared" si="1"/>
        <v>708</v>
      </c>
      <c r="AJ20" s="27">
        <f t="shared" ref="AJ20:AJ26" si="4">(AI20/AH20)*100</f>
        <v>1072.7272727272727</v>
      </c>
      <c r="AK20" s="24">
        <f t="shared" si="2"/>
        <v>0</v>
      </c>
      <c r="AL20" s="27">
        <f t="shared" ref="AL20:AL26" si="5">100-AJ20</f>
        <v>-972.72727272727275</v>
      </c>
    </row>
    <row r="21" spans="1:38" s="3" customFormat="1" ht="38.25" x14ac:dyDescent="0.25">
      <c r="A21" s="16" t="s">
        <v>29</v>
      </c>
      <c r="B21" s="17">
        <f t="shared" si="3"/>
        <v>66</v>
      </c>
      <c r="C21" s="49">
        <v>66</v>
      </c>
      <c r="D21" s="18"/>
      <c r="E21" s="18"/>
      <c r="F21" s="18"/>
      <c r="G21" s="18"/>
      <c r="H21" s="18"/>
      <c r="I21" s="18"/>
      <c r="J21" s="19"/>
      <c r="K21" s="47">
        <v>391</v>
      </c>
      <c r="L21" s="18">
        <v>1</v>
      </c>
      <c r="M21" s="18" t="s">
        <v>75</v>
      </c>
      <c r="N21" s="18"/>
      <c r="O21" s="18"/>
      <c r="P21" s="18"/>
      <c r="Q21" s="18"/>
      <c r="R21" s="20"/>
      <c r="S21" s="18">
        <v>148</v>
      </c>
      <c r="T21" s="18"/>
      <c r="U21" s="18"/>
      <c r="V21" s="18"/>
      <c r="W21" s="18"/>
      <c r="X21" s="18"/>
      <c r="Y21" s="18"/>
      <c r="Z21" s="21"/>
      <c r="AA21" s="22">
        <v>102</v>
      </c>
      <c r="AB21" s="22"/>
      <c r="AC21" s="22"/>
      <c r="AD21" s="18"/>
      <c r="AE21" s="18"/>
      <c r="AF21" s="18"/>
      <c r="AG21" s="18"/>
      <c r="AH21" s="23">
        <f>B21+J21+R21+Z21</f>
        <v>66</v>
      </c>
      <c r="AI21" s="23">
        <f t="shared" si="1"/>
        <v>707</v>
      </c>
      <c r="AJ21" s="25">
        <f t="shared" si="4"/>
        <v>1071.2121212121212</v>
      </c>
      <c r="AK21" s="23">
        <f t="shared" si="2"/>
        <v>1</v>
      </c>
      <c r="AL21" s="25">
        <f t="shared" si="5"/>
        <v>-971.21212121212125</v>
      </c>
    </row>
    <row r="22" spans="1:38" s="3" customFormat="1" ht="45" customHeight="1" x14ac:dyDescent="0.25">
      <c r="A22" s="16" t="s">
        <v>30</v>
      </c>
      <c r="B22" s="17">
        <f t="shared" si="3"/>
        <v>66</v>
      </c>
      <c r="C22" s="49">
        <v>66</v>
      </c>
      <c r="D22" s="18"/>
      <c r="E22" s="18"/>
      <c r="F22" s="18"/>
      <c r="G22" s="18"/>
      <c r="H22" s="18"/>
      <c r="I22" s="18"/>
      <c r="J22" s="19"/>
      <c r="K22" s="47">
        <v>391</v>
      </c>
      <c r="L22" s="18">
        <v>1</v>
      </c>
      <c r="M22" s="18" t="s">
        <v>73</v>
      </c>
      <c r="N22" s="18"/>
      <c r="O22" s="18"/>
      <c r="P22" s="18"/>
      <c r="Q22" s="18"/>
      <c r="R22" s="20"/>
      <c r="S22" s="18">
        <v>148</v>
      </c>
      <c r="T22" s="18"/>
      <c r="U22" s="18"/>
      <c r="V22" s="18"/>
      <c r="W22" s="18"/>
      <c r="X22" s="18"/>
      <c r="Y22" s="18"/>
      <c r="Z22" s="21"/>
      <c r="AA22" s="22">
        <v>102</v>
      </c>
      <c r="AB22" s="22"/>
      <c r="AC22" s="22"/>
      <c r="AD22" s="18"/>
      <c r="AE22" s="18"/>
      <c r="AF22" s="18"/>
      <c r="AG22" s="18"/>
      <c r="AH22" s="24">
        <f>B22+J22+R22+Z22</f>
        <v>66</v>
      </c>
      <c r="AI22" s="24">
        <f t="shared" si="1"/>
        <v>707</v>
      </c>
      <c r="AJ22" s="24">
        <f>(AI22/AI21)*100</f>
        <v>100</v>
      </c>
      <c r="AK22" s="24">
        <f t="shared" si="2"/>
        <v>1</v>
      </c>
      <c r="AL22" s="27">
        <f t="shared" si="5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3"/>
        <v>66</v>
      </c>
      <c r="C24" s="18">
        <v>66</v>
      </c>
      <c r="D24" s="18"/>
      <c r="E24" s="18"/>
      <c r="F24" s="18"/>
      <c r="G24" s="18"/>
      <c r="H24" s="18"/>
      <c r="I24" s="18"/>
      <c r="J24" s="19"/>
      <c r="K24" s="18">
        <v>392</v>
      </c>
      <c r="L24" s="18">
        <v>0</v>
      </c>
      <c r="M24" s="18"/>
      <c r="N24" s="18"/>
      <c r="O24" s="18"/>
      <c r="P24" s="18"/>
      <c r="Q24" s="18"/>
      <c r="R24" s="20"/>
      <c r="S24" s="18">
        <v>148</v>
      </c>
      <c r="T24" s="18"/>
      <c r="U24" s="18"/>
      <c r="V24" s="18"/>
      <c r="W24" s="18"/>
      <c r="X24" s="18"/>
      <c r="Y24" s="18"/>
      <c r="Z24" s="21"/>
      <c r="AA24" s="22">
        <v>102</v>
      </c>
      <c r="AB24" s="22"/>
      <c r="AC24" s="22"/>
      <c r="AD24" s="18"/>
      <c r="AE24" s="18"/>
      <c r="AF24" s="18"/>
      <c r="AG24" s="18"/>
      <c r="AH24" s="24">
        <f>B24+J24+R24+Z24</f>
        <v>66</v>
      </c>
      <c r="AI24" s="24">
        <f t="shared" si="1"/>
        <v>708</v>
      </c>
      <c r="AJ24" s="27">
        <f t="shared" si="4"/>
        <v>1072.7272727272727</v>
      </c>
      <c r="AK24" s="24">
        <f t="shared" si="2"/>
        <v>0</v>
      </c>
      <c r="AL24" s="27">
        <f t="shared" si="5"/>
        <v>-972.72727272727275</v>
      </c>
    </row>
    <row r="25" spans="1:38" s="3" customFormat="1" ht="25.5" x14ac:dyDescent="0.25">
      <c r="A25" s="16" t="s">
        <v>33</v>
      </c>
      <c r="B25" s="17">
        <f t="shared" si="3"/>
        <v>66</v>
      </c>
      <c r="C25" s="49">
        <v>66</v>
      </c>
      <c r="D25" s="18"/>
      <c r="E25" s="18"/>
      <c r="F25" s="18"/>
      <c r="G25" s="18"/>
      <c r="H25" s="18"/>
      <c r="I25" s="18"/>
      <c r="J25" s="19"/>
      <c r="K25" s="18">
        <v>392</v>
      </c>
      <c r="L25" s="18">
        <v>0</v>
      </c>
      <c r="M25" s="18"/>
      <c r="N25" s="18"/>
      <c r="O25" s="18"/>
      <c r="P25" s="18"/>
      <c r="Q25" s="18"/>
      <c r="R25" s="20"/>
      <c r="S25" s="18">
        <v>148</v>
      </c>
      <c r="T25" s="18"/>
      <c r="U25" s="18"/>
      <c r="V25" s="18"/>
      <c r="W25" s="18"/>
      <c r="X25" s="18"/>
      <c r="Y25" s="18"/>
      <c r="Z25" s="21"/>
      <c r="AA25" s="22">
        <v>102</v>
      </c>
      <c r="AB25" s="22"/>
      <c r="AC25" s="22"/>
      <c r="AD25" s="18"/>
      <c r="AE25" s="18"/>
      <c r="AF25" s="18"/>
      <c r="AG25" s="18"/>
      <c r="AH25" s="24">
        <f>B25+J25+R25+Z25</f>
        <v>66</v>
      </c>
      <c r="AI25" s="24">
        <f t="shared" si="1"/>
        <v>708</v>
      </c>
      <c r="AJ25" s="27">
        <f t="shared" si="4"/>
        <v>1072.7272727272727</v>
      </c>
      <c r="AK25" s="24">
        <f t="shared" si="2"/>
        <v>0</v>
      </c>
      <c r="AL25" s="27">
        <f t="shared" si="5"/>
        <v>-972.72727272727275</v>
      </c>
    </row>
    <row r="26" spans="1:38" s="3" customFormat="1" ht="25.5" x14ac:dyDescent="0.25">
      <c r="A26" s="16" t="s">
        <v>34</v>
      </c>
      <c r="B26" s="17">
        <f t="shared" si="3"/>
        <v>66</v>
      </c>
      <c r="C26" s="49">
        <v>66</v>
      </c>
      <c r="D26" s="18"/>
      <c r="E26" s="18"/>
      <c r="F26" s="18"/>
      <c r="G26" s="18"/>
      <c r="H26" s="18"/>
      <c r="I26" s="18"/>
      <c r="J26" s="19"/>
      <c r="K26" s="18">
        <v>392</v>
      </c>
      <c r="L26" s="18">
        <v>0</v>
      </c>
      <c r="M26" s="18"/>
      <c r="N26" s="18"/>
      <c r="O26" s="18"/>
      <c r="P26" s="18"/>
      <c r="Q26" s="18"/>
      <c r="R26" s="20"/>
      <c r="S26" s="18">
        <v>148</v>
      </c>
      <c r="T26" s="18"/>
      <c r="U26" s="18"/>
      <c r="V26" s="18"/>
      <c r="W26" s="18"/>
      <c r="X26" s="18"/>
      <c r="Y26" s="18"/>
      <c r="Z26" s="21"/>
      <c r="AA26" s="22">
        <v>102</v>
      </c>
      <c r="AB26" s="22"/>
      <c r="AC26" s="22"/>
      <c r="AD26" s="18"/>
      <c r="AE26" s="18"/>
      <c r="AF26" s="18"/>
      <c r="AG26" s="18"/>
      <c r="AH26" s="24">
        <f>B26+J26+R26+Z26</f>
        <v>66</v>
      </c>
      <c r="AI26" s="24">
        <f t="shared" si="1"/>
        <v>708</v>
      </c>
      <c r="AJ26" s="27">
        <f t="shared" si="4"/>
        <v>1072.7272727272727</v>
      </c>
      <c r="AK26" s="24">
        <f t="shared" si="2"/>
        <v>0</v>
      </c>
      <c r="AL26" s="27">
        <f t="shared" si="5"/>
        <v>-972.72727272727275</v>
      </c>
    </row>
    <row r="27" spans="1:38" s="3" customFormat="1" ht="25.5" x14ac:dyDescent="0.25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</row>
    <row r="29" spans="1:38" s="3" customFormat="1" ht="26.45" customHeight="1" x14ac:dyDescent="0.25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0</v>
      </c>
      <c r="C32" s="18">
        <v>155</v>
      </c>
      <c r="D32" s="18">
        <v>13</v>
      </c>
      <c r="E32" s="18">
        <v>5</v>
      </c>
      <c r="F32" s="33">
        <f t="shared" ref="F32:F47" si="6">SUM(B32:E32)</f>
        <v>173</v>
      </c>
    </row>
    <row r="33" spans="1:6" s="3" customFormat="1" ht="15" x14ac:dyDescent="0.25">
      <c r="A33" s="32" t="s">
        <v>44</v>
      </c>
      <c r="B33" s="18">
        <v>66</v>
      </c>
      <c r="C33" s="18">
        <v>237</v>
      </c>
      <c r="D33" s="18">
        <v>135</v>
      </c>
      <c r="E33" s="18">
        <v>97</v>
      </c>
      <c r="F33" s="33">
        <f t="shared" si="6"/>
        <v>535</v>
      </c>
    </row>
    <row r="34" spans="1:6" s="3" customFormat="1" ht="14.25" x14ac:dyDescent="0.2">
      <c r="A34" s="54" t="s">
        <v>45</v>
      </c>
      <c r="B34" s="54"/>
      <c r="C34" s="54"/>
      <c r="D34" s="54"/>
      <c r="E34" s="54"/>
      <c r="F34" s="54"/>
    </row>
    <row r="35" spans="1:6" s="3" customFormat="1" ht="15" x14ac:dyDescent="0.25">
      <c r="A35" s="34" t="s">
        <v>46</v>
      </c>
      <c r="B35" s="35">
        <v>0</v>
      </c>
      <c r="C35" s="35">
        <v>0</v>
      </c>
      <c r="D35" s="35">
        <v>0</v>
      </c>
      <c r="E35" s="35">
        <v>0</v>
      </c>
      <c r="F35" s="33">
        <f t="shared" si="6"/>
        <v>0</v>
      </c>
    </row>
    <row r="36" spans="1:6" s="3" customFormat="1" ht="15" x14ac:dyDescent="0.25">
      <c r="A36" s="34" t="s">
        <v>66</v>
      </c>
      <c r="B36" s="16">
        <v>0</v>
      </c>
      <c r="C36" s="16">
        <v>155</v>
      </c>
      <c r="D36" s="16">
        <v>4</v>
      </c>
      <c r="E36" s="16">
        <v>1</v>
      </c>
      <c r="F36" s="33">
        <f t="shared" si="6"/>
        <v>160</v>
      </c>
    </row>
    <row r="37" spans="1:6" s="3" customFormat="1" ht="15" x14ac:dyDescent="0.25">
      <c r="A37" s="34" t="s">
        <v>67</v>
      </c>
      <c r="B37" s="16">
        <v>45</v>
      </c>
      <c r="C37" s="16">
        <v>125</v>
      </c>
      <c r="D37" s="16">
        <v>140</v>
      </c>
      <c r="E37" s="16">
        <v>93</v>
      </c>
      <c r="F37" s="33">
        <f t="shared" si="6"/>
        <v>403</v>
      </c>
    </row>
    <row r="38" spans="1:6" s="3" customFormat="1" ht="15" x14ac:dyDescent="0.25">
      <c r="A38" s="34" t="s">
        <v>68</v>
      </c>
      <c r="B38" s="16">
        <v>21</v>
      </c>
      <c r="C38" s="16">
        <v>99</v>
      </c>
      <c r="D38" s="16">
        <v>4</v>
      </c>
      <c r="E38" s="36">
        <v>8</v>
      </c>
      <c r="F38" s="33">
        <f>SUM(B38:E38)</f>
        <v>132</v>
      </c>
    </row>
    <row r="39" spans="1:6" s="3" customFormat="1" ht="15" x14ac:dyDescent="0.25">
      <c r="A39" s="34" t="s">
        <v>69</v>
      </c>
      <c r="B39" s="16">
        <v>0</v>
      </c>
      <c r="C39" s="16">
        <v>13</v>
      </c>
      <c r="D39" s="16">
        <v>0</v>
      </c>
      <c r="E39" s="16">
        <v>0</v>
      </c>
      <c r="F39" s="33">
        <f t="shared" si="6"/>
        <v>13</v>
      </c>
    </row>
    <row r="40" spans="1:6" s="3" customFormat="1" ht="14.25" x14ac:dyDescent="0.25">
      <c r="A40" s="53" t="s">
        <v>47</v>
      </c>
      <c r="B40" s="53"/>
      <c r="C40" s="53"/>
      <c r="D40" s="53"/>
      <c r="E40" s="53"/>
      <c r="F40" s="53"/>
    </row>
    <row r="41" spans="1:6" s="3" customFormat="1" ht="15" x14ac:dyDescent="0.25">
      <c r="A41" s="37" t="s">
        <v>48</v>
      </c>
      <c r="B41" s="16">
        <v>0</v>
      </c>
      <c r="C41" s="16">
        <v>92</v>
      </c>
      <c r="D41" s="16">
        <v>1</v>
      </c>
      <c r="E41" s="36">
        <v>2</v>
      </c>
      <c r="F41" s="33">
        <f t="shared" si="6"/>
        <v>95</v>
      </c>
    </row>
    <row r="42" spans="1:6" s="3" customFormat="1" ht="30" x14ac:dyDescent="0.25">
      <c r="A42" s="37" t="s">
        <v>49</v>
      </c>
      <c r="B42" s="16">
        <v>0</v>
      </c>
      <c r="C42" s="16">
        <v>0</v>
      </c>
      <c r="D42" s="16">
        <v>0</v>
      </c>
      <c r="E42" s="16">
        <v>1</v>
      </c>
      <c r="F42" s="33">
        <f t="shared" si="6"/>
        <v>1</v>
      </c>
    </row>
    <row r="43" spans="1:6" s="3" customFormat="1" ht="15" x14ac:dyDescent="0.25">
      <c r="A43" s="37" t="s">
        <v>50</v>
      </c>
      <c r="B43" s="16">
        <v>0</v>
      </c>
      <c r="C43" s="16">
        <v>0</v>
      </c>
      <c r="D43" s="16">
        <v>0</v>
      </c>
      <c r="E43" s="16">
        <v>0</v>
      </c>
      <c r="F43" s="33">
        <f t="shared" si="6"/>
        <v>0</v>
      </c>
    </row>
    <row r="44" spans="1:6" s="3" customFormat="1" ht="30" x14ac:dyDescent="0.25">
      <c r="A44" s="37" t="s">
        <v>51</v>
      </c>
      <c r="B44" s="16">
        <v>13</v>
      </c>
      <c r="C44" s="16">
        <v>3</v>
      </c>
      <c r="D44" s="16">
        <v>1</v>
      </c>
      <c r="E44" s="36">
        <v>9</v>
      </c>
      <c r="F44" s="33">
        <f t="shared" si="6"/>
        <v>26</v>
      </c>
    </row>
    <row r="45" spans="1:6" s="3" customFormat="1" ht="15" x14ac:dyDescent="0.25">
      <c r="A45" s="37" t="s">
        <v>52</v>
      </c>
      <c r="B45" s="16">
        <v>0</v>
      </c>
      <c r="C45" s="16">
        <v>4</v>
      </c>
      <c r="D45" s="16">
        <v>0</v>
      </c>
      <c r="E45" s="16">
        <v>0</v>
      </c>
      <c r="F45" s="33">
        <f t="shared" si="6"/>
        <v>4</v>
      </c>
    </row>
    <row r="46" spans="1:6" s="3" customFormat="1" ht="15" x14ac:dyDescent="0.25">
      <c r="A46" s="37" t="s">
        <v>53</v>
      </c>
      <c r="B46" s="16">
        <v>0</v>
      </c>
      <c r="C46" s="16">
        <v>0</v>
      </c>
      <c r="D46" s="16">
        <v>0</v>
      </c>
      <c r="E46" s="16">
        <v>0</v>
      </c>
      <c r="F46" s="33">
        <f t="shared" si="6"/>
        <v>0</v>
      </c>
    </row>
    <row r="47" spans="1:6" s="3" customFormat="1" ht="15" x14ac:dyDescent="0.25">
      <c r="A47" s="37" t="s">
        <v>54</v>
      </c>
      <c r="B47" s="16">
        <v>53</v>
      </c>
      <c r="C47" s="16">
        <v>293</v>
      </c>
      <c r="D47" s="16">
        <v>146</v>
      </c>
      <c r="E47" s="36">
        <v>90</v>
      </c>
      <c r="F47" s="33">
        <f t="shared" si="6"/>
        <v>582</v>
      </c>
    </row>
    <row r="48" spans="1:6" s="3" customFormat="1" ht="14.25" x14ac:dyDescent="0.25">
      <c r="A48" s="53" t="s">
        <v>55</v>
      </c>
      <c r="B48" s="53"/>
      <c r="C48" s="53"/>
      <c r="D48" s="53"/>
      <c r="E48" s="53"/>
      <c r="F48" s="53"/>
    </row>
    <row r="49" spans="1:6" s="3" customFormat="1" ht="15" x14ac:dyDescent="0.25">
      <c r="A49" s="38" t="s">
        <v>56</v>
      </c>
      <c r="B49" s="34">
        <v>66</v>
      </c>
      <c r="C49" s="34">
        <v>386</v>
      </c>
      <c r="D49" s="34">
        <v>148</v>
      </c>
      <c r="E49" s="34">
        <v>102</v>
      </c>
      <c r="F49" s="33">
        <f t="shared" ref="F49:F51" si="7">SUM(B49:E49)</f>
        <v>702</v>
      </c>
    </row>
    <row r="50" spans="1:6" s="3" customFormat="1" ht="15" x14ac:dyDescent="0.25">
      <c r="A50" s="38" t="s">
        <v>57</v>
      </c>
      <c r="B50" s="39">
        <v>0</v>
      </c>
      <c r="C50" s="39">
        <v>5</v>
      </c>
      <c r="D50" s="39">
        <v>0</v>
      </c>
      <c r="E50" s="39">
        <v>0</v>
      </c>
      <c r="F50" s="33">
        <f t="shared" si="7"/>
        <v>5</v>
      </c>
    </row>
    <row r="51" spans="1:6" s="3" customFormat="1" ht="15" x14ac:dyDescent="0.25">
      <c r="A51" s="38" t="s">
        <v>58</v>
      </c>
      <c r="B51" s="34">
        <v>0</v>
      </c>
      <c r="C51" s="34">
        <v>1</v>
      </c>
      <c r="D51" s="34">
        <v>0</v>
      </c>
      <c r="E51" s="40">
        <v>0</v>
      </c>
      <c r="F51" s="33">
        <f t="shared" si="7"/>
        <v>1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90" zoomScaleNormal="90" workbookViewId="0">
      <pane xSplit="1" ySplit="7" topLeftCell="Z8" activePane="bottomRight" state="frozen"/>
      <selection sqref="A1:I1"/>
      <selection pane="topRight" sqref="A1:I1"/>
      <selection pane="bottomLeft" sqref="A1:I1"/>
      <selection pane="bottomRight" activeCell="AH9" sqref="AH9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3" customHeight="1" x14ac:dyDescent="0.25">
      <c r="A1" s="83" t="s">
        <v>64</v>
      </c>
      <c r="B1" s="84"/>
      <c r="C1" s="84"/>
      <c r="D1" s="84"/>
      <c r="E1" s="84"/>
      <c r="F1" s="84"/>
      <c r="G1" s="84"/>
      <c r="H1" s="84"/>
      <c r="I1" s="84"/>
    </row>
    <row r="2" spans="1:38" ht="40.5" customHeight="1" x14ac:dyDescent="0.25">
      <c r="A2" s="83" t="s">
        <v>62</v>
      </c>
      <c r="B2" s="83"/>
      <c r="C2" s="83"/>
      <c r="D2" s="83"/>
      <c r="E2" s="83"/>
      <c r="F2" s="83"/>
      <c r="G2" s="83"/>
      <c r="H2" s="83"/>
      <c r="I2" s="83"/>
    </row>
    <row r="3" spans="1:38" s="3" customFormat="1" ht="29.25" customHeight="1" x14ac:dyDescent="0.25">
      <c r="A3" s="1" t="s">
        <v>59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58" t="s">
        <v>0</v>
      </c>
      <c r="B4" s="58"/>
      <c r="C4" s="58"/>
      <c r="D4" s="58"/>
      <c r="E4" s="58"/>
      <c r="F4" s="58"/>
      <c r="G4" s="58"/>
      <c r="H4" s="4"/>
    </row>
    <row r="5" spans="1:38" s="3" customFormat="1" ht="15" customHeight="1" x14ac:dyDescent="0.25">
      <c r="A5" s="59" t="s">
        <v>1</v>
      </c>
      <c r="B5" s="61" t="s">
        <v>65</v>
      </c>
      <c r="C5" s="61"/>
      <c r="D5" s="61"/>
      <c r="E5" s="61"/>
      <c r="F5" s="61"/>
      <c r="G5" s="61"/>
      <c r="H5" s="61"/>
      <c r="I5" s="61"/>
      <c r="J5" s="73" t="s">
        <v>2</v>
      </c>
      <c r="K5" s="74"/>
      <c r="L5" s="74"/>
      <c r="M5" s="74"/>
      <c r="N5" s="74"/>
      <c r="O5" s="74"/>
      <c r="P5" s="74"/>
      <c r="Q5" s="75"/>
      <c r="R5" s="79" t="s">
        <v>3</v>
      </c>
      <c r="S5" s="80"/>
      <c r="T5" s="80"/>
      <c r="U5" s="80"/>
      <c r="V5" s="80"/>
      <c r="W5" s="80"/>
      <c r="X5" s="80"/>
      <c r="Y5" s="81"/>
      <c r="Z5" s="66" t="s">
        <v>4</v>
      </c>
      <c r="AA5" s="66"/>
      <c r="AB5" s="66"/>
      <c r="AC5" s="66"/>
      <c r="AD5" s="66"/>
      <c r="AE5" s="66"/>
      <c r="AF5" s="66"/>
      <c r="AG5" s="66"/>
      <c r="AH5" s="76" t="s">
        <v>5</v>
      </c>
      <c r="AI5" s="77"/>
      <c r="AJ5" s="77"/>
      <c r="AK5" s="77"/>
      <c r="AL5" s="78"/>
    </row>
    <row r="6" spans="1:38" s="3" customFormat="1" ht="46.15" customHeight="1" x14ac:dyDescent="0.25">
      <c r="A6" s="59"/>
      <c r="B6" s="69" t="s">
        <v>6</v>
      </c>
      <c r="C6" s="5" t="s">
        <v>7</v>
      </c>
      <c r="D6" s="5" t="s">
        <v>8</v>
      </c>
      <c r="E6" s="69" t="s">
        <v>9</v>
      </c>
      <c r="F6" s="69" t="s">
        <v>10</v>
      </c>
      <c r="G6" s="69" t="s">
        <v>11</v>
      </c>
      <c r="H6" s="69" t="s">
        <v>12</v>
      </c>
      <c r="I6" s="69" t="s">
        <v>13</v>
      </c>
      <c r="J6" s="71" t="s">
        <v>6</v>
      </c>
      <c r="K6" s="6" t="s">
        <v>7</v>
      </c>
      <c r="L6" s="6" t="s">
        <v>8</v>
      </c>
      <c r="M6" s="71" t="s">
        <v>9</v>
      </c>
      <c r="N6" s="71" t="s">
        <v>10</v>
      </c>
      <c r="O6" s="71" t="s">
        <v>11</v>
      </c>
      <c r="P6" s="71" t="s">
        <v>12</v>
      </c>
      <c r="Q6" s="71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66" t="s">
        <v>6</v>
      </c>
      <c r="AA6" s="8" t="s">
        <v>7</v>
      </c>
      <c r="AB6" s="8" t="s">
        <v>8</v>
      </c>
      <c r="AC6" s="66" t="s">
        <v>9</v>
      </c>
      <c r="AD6" s="66" t="s">
        <v>10</v>
      </c>
      <c r="AE6" s="66" t="s">
        <v>11</v>
      </c>
      <c r="AF6" s="66" t="s">
        <v>12</v>
      </c>
      <c r="AG6" s="66" t="s">
        <v>13</v>
      </c>
      <c r="AH6" s="82" t="s">
        <v>6</v>
      </c>
      <c r="AI6" s="82" t="s">
        <v>7</v>
      </c>
      <c r="AJ6" s="82"/>
      <c r="AK6" s="82" t="s">
        <v>8</v>
      </c>
      <c r="AL6" s="82"/>
    </row>
    <row r="7" spans="1:38" s="3" customFormat="1" ht="37.9" customHeight="1" x14ac:dyDescent="0.25">
      <c r="A7" s="59"/>
      <c r="B7" s="70"/>
      <c r="C7" s="5" t="s">
        <v>14</v>
      </c>
      <c r="D7" s="5" t="s">
        <v>14</v>
      </c>
      <c r="E7" s="70"/>
      <c r="F7" s="70"/>
      <c r="G7" s="70"/>
      <c r="H7" s="70"/>
      <c r="I7" s="70"/>
      <c r="J7" s="72"/>
      <c r="K7" s="9" t="s">
        <v>14</v>
      </c>
      <c r="L7" s="9" t="s">
        <v>14</v>
      </c>
      <c r="M7" s="72"/>
      <c r="N7" s="72"/>
      <c r="O7" s="72"/>
      <c r="P7" s="72"/>
      <c r="Q7" s="72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66"/>
      <c r="AA7" s="11" t="s">
        <v>14</v>
      </c>
      <c r="AB7" s="11" t="s">
        <v>14</v>
      </c>
      <c r="AC7" s="66"/>
      <c r="AD7" s="66"/>
      <c r="AE7" s="66"/>
      <c r="AF7" s="66"/>
      <c r="AG7" s="66"/>
      <c r="AH7" s="82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129</v>
      </c>
      <c r="C9" s="46">
        <v>129</v>
      </c>
      <c r="D9" s="18"/>
      <c r="E9" s="18"/>
      <c r="F9" s="18"/>
      <c r="G9" s="18"/>
      <c r="H9" s="18"/>
      <c r="I9" s="18"/>
      <c r="J9" s="19"/>
      <c r="K9" s="51">
        <v>135</v>
      </c>
      <c r="L9" s="18"/>
      <c r="M9" s="18"/>
      <c r="N9" s="18"/>
      <c r="O9" s="18"/>
      <c r="P9" s="18"/>
      <c r="Q9" s="18"/>
      <c r="R9" s="20"/>
      <c r="S9" s="18">
        <v>137</v>
      </c>
      <c r="T9" s="18"/>
      <c r="U9" s="18"/>
      <c r="V9" s="18"/>
      <c r="W9" s="18"/>
      <c r="X9" s="18"/>
      <c r="Y9" s="18"/>
      <c r="Z9" s="21"/>
      <c r="AA9" s="22">
        <v>125</v>
      </c>
      <c r="AB9" s="22"/>
      <c r="AC9" s="22"/>
      <c r="AD9" s="18"/>
      <c r="AE9" s="18"/>
      <c r="AF9" s="18"/>
      <c r="AG9" s="18"/>
      <c r="AH9" s="23">
        <f>B9+J9+R9+Z9</f>
        <v>129</v>
      </c>
      <c r="AI9" s="23">
        <f>C9+K9+S9+AA9</f>
        <v>526</v>
      </c>
      <c r="AJ9" s="23">
        <f>(AI9/AH9)*100</f>
        <v>407.75193798449612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26" si="0">C10+D10</f>
        <v>129</v>
      </c>
      <c r="C10" s="50">
        <v>129</v>
      </c>
      <c r="D10" s="18"/>
      <c r="E10" s="18"/>
      <c r="F10" s="18"/>
      <c r="G10" s="18"/>
      <c r="H10" s="18"/>
      <c r="I10" s="18"/>
      <c r="J10" s="19"/>
      <c r="K10" s="51">
        <v>135</v>
      </c>
      <c r="L10" s="18"/>
      <c r="M10" s="18"/>
      <c r="N10" s="18"/>
      <c r="O10" s="18"/>
      <c r="P10" s="18"/>
      <c r="Q10" s="18"/>
      <c r="R10" s="20"/>
      <c r="S10" s="52">
        <v>137</v>
      </c>
      <c r="T10" s="18"/>
      <c r="U10" s="18"/>
      <c r="V10" s="18"/>
      <c r="W10" s="18"/>
      <c r="X10" s="18"/>
      <c r="Y10" s="18"/>
      <c r="Z10" s="21"/>
      <c r="AA10" s="22">
        <v>125</v>
      </c>
      <c r="AB10" s="22"/>
      <c r="AC10" s="22"/>
      <c r="AD10" s="18"/>
      <c r="AE10" s="18"/>
      <c r="AF10" s="18"/>
      <c r="AG10" s="18"/>
      <c r="AH10" s="24">
        <f>B10+J10+R10+Z10</f>
        <v>129</v>
      </c>
      <c r="AI10" s="24">
        <f t="shared" ref="AI10:AI26" si="1">C10+K10+S10+AA10</f>
        <v>526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129</v>
      </c>
      <c r="C11" s="50">
        <v>129</v>
      </c>
      <c r="D11" s="18"/>
      <c r="E11" s="18"/>
      <c r="F11" s="18"/>
      <c r="G11" s="18"/>
      <c r="H11" s="18"/>
      <c r="I11" s="18"/>
      <c r="J11" s="19"/>
      <c r="K11" s="51">
        <v>135</v>
      </c>
      <c r="L11" s="18"/>
      <c r="M11" s="18"/>
      <c r="N11" s="18"/>
      <c r="O11" s="18"/>
      <c r="P11" s="18"/>
      <c r="Q11" s="18"/>
      <c r="R11" s="20"/>
      <c r="S11" s="52">
        <v>137</v>
      </c>
      <c r="T11" s="18"/>
      <c r="U11" s="18"/>
      <c r="V11" s="18"/>
      <c r="W11" s="18"/>
      <c r="X11" s="18"/>
      <c r="Y11" s="18"/>
      <c r="Z11" s="21"/>
      <c r="AA11" s="22">
        <v>125</v>
      </c>
      <c r="AB11" s="22"/>
      <c r="AC11" s="22"/>
      <c r="AD11" s="18"/>
      <c r="AE11" s="18"/>
      <c r="AF11" s="18"/>
      <c r="AG11" s="18"/>
      <c r="AH11" s="23">
        <f>B11+J11+R11+Z11</f>
        <v>129</v>
      </c>
      <c r="AI11" s="23">
        <f t="shared" si="1"/>
        <v>526</v>
      </c>
      <c r="AJ11" s="25">
        <f>(AI11/AH11)*100</f>
        <v>407.75193798449612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129</v>
      </c>
      <c r="C12" s="50">
        <v>129</v>
      </c>
      <c r="D12" s="18"/>
      <c r="E12" s="18"/>
      <c r="F12" s="18"/>
      <c r="G12" s="18"/>
      <c r="H12" s="18"/>
      <c r="I12" s="18"/>
      <c r="J12" s="19"/>
      <c r="K12" s="51">
        <v>135</v>
      </c>
      <c r="L12" s="18"/>
      <c r="M12" s="18"/>
      <c r="N12" s="18"/>
      <c r="O12" s="18"/>
      <c r="P12" s="18"/>
      <c r="Q12" s="18"/>
      <c r="R12" s="20"/>
      <c r="S12" s="52">
        <v>137</v>
      </c>
      <c r="T12" s="18"/>
      <c r="U12" s="18"/>
      <c r="V12" s="18"/>
      <c r="W12" s="18"/>
      <c r="X12" s="18"/>
      <c r="Y12" s="18"/>
      <c r="Z12" s="21"/>
      <c r="AA12" s="22">
        <v>125</v>
      </c>
      <c r="AB12" s="22"/>
      <c r="AC12" s="22"/>
      <c r="AD12" s="18"/>
      <c r="AE12" s="18"/>
      <c r="AF12" s="18"/>
      <c r="AG12" s="18"/>
      <c r="AH12" s="24">
        <f>B12+J12+R12+Z12</f>
        <v>129</v>
      </c>
      <c r="AI12" s="24">
        <f t="shared" si="1"/>
        <v>526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 t="shared" si="0"/>
        <v>129</v>
      </c>
      <c r="C14" s="18">
        <v>129</v>
      </c>
      <c r="D14" s="22"/>
      <c r="E14" s="18"/>
      <c r="F14" s="18"/>
      <c r="G14" s="18"/>
      <c r="H14" s="18"/>
      <c r="I14" s="18"/>
      <c r="J14" s="19"/>
      <c r="K14" s="18">
        <v>135</v>
      </c>
      <c r="L14" s="18"/>
      <c r="M14" s="18"/>
      <c r="N14" s="18"/>
      <c r="O14" s="18"/>
      <c r="P14" s="18"/>
      <c r="Q14" s="18"/>
      <c r="R14" s="20"/>
      <c r="S14" s="18">
        <v>137</v>
      </c>
      <c r="T14" s="18"/>
      <c r="U14" s="18"/>
      <c r="V14" s="18"/>
      <c r="W14" s="18"/>
      <c r="X14" s="18"/>
      <c r="Y14" s="18"/>
      <c r="Z14" s="21"/>
      <c r="AA14" s="22">
        <v>125</v>
      </c>
      <c r="AB14" s="22"/>
      <c r="AC14" s="22"/>
      <c r="AD14" s="18"/>
      <c r="AE14" s="18"/>
      <c r="AF14" s="18"/>
      <c r="AG14" s="18"/>
      <c r="AH14" s="24">
        <f>B14+J14+R14+Z14</f>
        <v>129</v>
      </c>
      <c r="AI14" s="24">
        <f>C14+K14+S14+AA14</f>
        <v>526</v>
      </c>
      <c r="AJ14" s="27">
        <f>(AI14/AH14)*100</f>
        <v>407.75193798449612</v>
      </c>
      <c r="AK14" s="24">
        <f t="shared" si="2"/>
        <v>0</v>
      </c>
      <c r="AL14" s="27">
        <f>100-AJ14</f>
        <v>-307.75193798449612</v>
      </c>
    </row>
    <row r="15" spans="1:38" s="3" customFormat="1" ht="25.5" x14ac:dyDescent="0.25">
      <c r="A15" s="16" t="s">
        <v>23</v>
      </c>
      <c r="B15" s="17">
        <f t="shared" si="0"/>
        <v>129</v>
      </c>
      <c r="C15" s="18">
        <v>129</v>
      </c>
      <c r="D15" s="18"/>
      <c r="E15" s="18"/>
      <c r="F15" s="18"/>
      <c r="G15" s="18"/>
      <c r="H15" s="18"/>
      <c r="I15" s="18"/>
      <c r="J15" s="19"/>
      <c r="K15" s="18">
        <v>135</v>
      </c>
      <c r="L15" s="18"/>
      <c r="M15" s="18"/>
      <c r="N15" s="18"/>
      <c r="O15" s="18"/>
      <c r="P15" s="18"/>
      <c r="Q15" s="18"/>
      <c r="R15" s="20"/>
      <c r="S15" s="18">
        <v>137</v>
      </c>
      <c r="T15" s="18"/>
      <c r="U15" s="18"/>
      <c r="V15" s="18"/>
      <c r="W15" s="18"/>
      <c r="X15" s="18"/>
      <c r="Y15" s="18"/>
      <c r="Z15" s="21"/>
      <c r="AA15" s="22">
        <v>125</v>
      </c>
      <c r="AB15" s="22"/>
      <c r="AC15" s="22"/>
      <c r="AD15" s="18"/>
      <c r="AE15" s="18"/>
      <c r="AF15" s="18"/>
      <c r="AG15" s="18"/>
      <c r="AH15" s="24">
        <f>B15+J15+R15+Z15</f>
        <v>129</v>
      </c>
      <c r="AI15" s="24">
        <f t="shared" si="1"/>
        <v>526</v>
      </c>
      <c r="AJ15" s="27">
        <f>(AI15/AH15)*100</f>
        <v>407.75193798449612</v>
      </c>
      <c r="AK15" s="24">
        <f t="shared" si="2"/>
        <v>0</v>
      </c>
      <c r="AL15" s="27">
        <f>100-AJ15</f>
        <v>-307.75193798449612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0"/>
        <v>129</v>
      </c>
      <c r="C17" s="18">
        <v>129</v>
      </c>
      <c r="D17" s="18"/>
      <c r="E17" s="18"/>
      <c r="F17" s="18"/>
      <c r="G17" s="18"/>
      <c r="H17" s="18"/>
      <c r="I17" s="18"/>
      <c r="J17" s="19"/>
      <c r="K17" s="18">
        <v>135</v>
      </c>
      <c r="L17" s="18"/>
      <c r="M17" s="18"/>
      <c r="N17" s="18"/>
      <c r="O17" s="18"/>
      <c r="P17" s="18"/>
      <c r="Q17" s="18"/>
      <c r="R17" s="20"/>
      <c r="S17" s="18">
        <v>137</v>
      </c>
      <c r="T17" s="18"/>
      <c r="U17" s="18"/>
      <c r="V17" s="18"/>
      <c r="W17" s="18"/>
      <c r="X17" s="18"/>
      <c r="Y17" s="18"/>
      <c r="Z17" s="21"/>
      <c r="AA17" s="22">
        <v>125</v>
      </c>
      <c r="AB17" s="22"/>
      <c r="AC17" s="22"/>
      <c r="AD17" s="18"/>
      <c r="AE17" s="18"/>
      <c r="AF17" s="18"/>
      <c r="AG17" s="18"/>
      <c r="AH17" s="24">
        <f>B17+J17+R17+Z17</f>
        <v>129</v>
      </c>
      <c r="AI17" s="24">
        <f t="shared" si="1"/>
        <v>526</v>
      </c>
      <c r="AJ17" s="27">
        <f>(AI17/AH17)*100</f>
        <v>407.75193798449612</v>
      </c>
      <c r="AK17" s="24">
        <f t="shared" si="2"/>
        <v>0</v>
      </c>
      <c r="AL17" s="27">
        <f>100-AJ17</f>
        <v>-307.75193798449612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0"/>
        <v>129</v>
      </c>
      <c r="C19" s="18">
        <v>129</v>
      </c>
      <c r="D19" s="18"/>
      <c r="E19" s="18"/>
      <c r="F19" s="18"/>
      <c r="G19" s="18"/>
      <c r="H19" s="18"/>
      <c r="I19" s="18"/>
      <c r="J19" s="19"/>
      <c r="K19" s="18">
        <v>135</v>
      </c>
      <c r="L19" s="18"/>
      <c r="M19" s="18"/>
      <c r="N19" s="18"/>
      <c r="O19" s="18"/>
      <c r="P19" s="18"/>
      <c r="Q19" s="18"/>
      <c r="R19" s="20"/>
      <c r="S19" s="18">
        <v>137</v>
      </c>
      <c r="T19" s="18"/>
      <c r="U19" s="18"/>
      <c r="V19" s="18"/>
      <c r="W19" s="18"/>
      <c r="X19" s="18"/>
      <c r="Y19" s="18"/>
      <c r="Z19" s="21"/>
      <c r="AA19" s="22">
        <v>125</v>
      </c>
      <c r="AB19" s="22"/>
      <c r="AC19" s="22"/>
      <c r="AD19" s="18"/>
      <c r="AE19" s="18"/>
      <c r="AF19" s="18"/>
      <c r="AG19" s="18"/>
      <c r="AH19" s="24">
        <f>B19+J19+R19+Z19</f>
        <v>129</v>
      </c>
      <c r="AI19" s="24">
        <f t="shared" si="1"/>
        <v>526</v>
      </c>
      <c r="AJ19" s="27">
        <f>(AI19/AH19)*100</f>
        <v>407.75193798449612</v>
      </c>
      <c r="AK19" s="24">
        <f t="shared" si="2"/>
        <v>0</v>
      </c>
      <c r="AL19" s="27">
        <f>100-AJ19</f>
        <v>-307.75193798449612</v>
      </c>
    </row>
    <row r="20" spans="1:38" s="3" customFormat="1" ht="61.15" customHeight="1" x14ac:dyDescent="0.25">
      <c r="A20" s="16" t="s">
        <v>28</v>
      </c>
      <c r="B20" s="17">
        <f t="shared" si="0"/>
        <v>129</v>
      </c>
      <c r="C20" s="50">
        <v>129</v>
      </c>
      <c r="D20" s="18"/>
      <c r="E20" s="18"/>
      <c r="F20" s="18"/>
      <c r="G20" s="18"/>
      <c r="H20" s="18"/>
      <c r="I20" s="18"/>
      <c r="J20" s="19"/>
      <c r="K20" s="47">
        <v>135</v>
      </c>
      <c r="L20" s="18"/>
      <c r="M20" s="18"/>
      <c r="N20" s="18"/>
      <c r="O20" s="18"/>
      <c r="P20" s="18"/>
      <c r="Q20" s="18"/>
      <c r="R20" s="20"/>
      <c r="S20" s="18">
        <v>137</v>
      </c>
      <c r="T20" s="18"/>
      <c r="U20" s="18"/>
      <c r="V20" s="18"/>
      <c r="W20" s="18"/>
      <c r="X20" s="18"/>
      <c r="Y20" s="18"/>
      <c r="Z20" s="21"/>
      <c r="AA20" s="22">
        <v>125</v>
      </c>
      <c r="AB20" s="22"/>
      <c r="AC20" s="22"/>
      <c r="AD20" s="18"/>
      <c r="AE20" s="18"/>
      <c r="AF20" s="18"/>
      <c r="AG20" s="18"/>
      <c r="AH20" s="24">
        <f>B20+J20+R20+Z20</f>
        <v>129</v>
      </c>
      <c r="AI20" s="24">
        <f t="shared" si="1"/>
        <v>526</v>
      </c>
      <c r="AJ20" s="27">
        <f t="shared" ref="AJ20:AJ26" si="3">(AI20/AH20)*100</f>
        <v>407.75193798449612</v>
      </c>
      <c r="AK20" s="24">
        <f t="shared" si="2"/>
        <v>0</v>
      </c>
      <c r="AL20" s="27">
        <f t="shared" ref="AL20:AL26" si="4">100-AJ20</f>
        <v>-307.75193798449612</v>
      </c>
    </row>
    <row r="21" spans="1:38" s="3" customFormat="1" ht="38.25" x14ac:dyDescent="0.25">
      <c r="A21" s="16" t="s">
        <v>29</v>
      </c>
      <c r="B21" s="17">
        <f t="shared" si="0"/>
        <v>129</v>
      </c>
      <c r="C21" s="50">
        <v>129</v>
      </c>
      <c r="D21" s="18"/>
      <c r="E21" s="18"/>
      <c r="F21" s="18"/>
      <c r="G21" s="18"/>
      <c r="H21" s="18"/>
      <c r="I21" s="18"/>
      <c r="J21" s="19"/>
      <c r="K21" s="47">
        <v>135</v>
      </c>
      <c r="L21" s="18"/>
      <c r="M21" s="18"/>
      <c r="N21" s="18"/>
      <c r="O21" s="18"/>
      <c r="P21" s="18"/>
      <c r="Q21" s="18"/>
      <c r="R21" s="20"/>
      <c r="S21" s="18">
        <v>137</v>
      </c>
      <c r="T21" s="18"/>
      <c r="U21" s="18"/>
      <c r="V21" s="18"/>
      <c r="W21" s="18"/>
      <c r="X21" s="18"/>
      <c r="Y21" s="18"/>
      <c r="Z21" s="21"/>
      <c r="AA21" s="22">
        <v>125</v>
      </c>
      <c r="AB21" s="22"/>
      <c r="AC21" s="22"/>
      <c r="AD21" s="18"/>
      <c r="AE21" s="18"/>
      <c r="AF21" s="18"/>
      <c r="AG21" s="18"/>
      <c r="AH21" s="23">
        <f>B21+J21+R21+Z21</f>
        <v>129</v>
      </c>
      <c r="AI21" s="23">
        <f t="shared" si="1"/>
        <v>526</v>
      </c>
      <c r="AJ21" s="25">
        <f t="shared" si="3"/>
        <v>407.75193798449612</v>
      </c>
      <c r="AK21" s="23">
        <f t="shared" si="2"/>
        <v>0</v>
      </c>
      <c r="AL21" s="25">
        <f t="shared" si="4"/>
        <v>-307.75193798449612</v>
      </c>
    </row>
    <row r="22" spans="1:38" s="3" customFormat="1" ht="45" customHeight="1" x14ac:dyDescent="0.25">
      <c r="A22" s="16" t="s">
        <v>30</v>
      </c>
      <c r="B22" s="17">
        <f t="shared" si="0"/>
        <v>129</v>
      </c>
      <c r="C22" s="50">
        <v>129</v>
      </c>
      <c r="D22" s="18"/>
      <c r="E22" s="18"/>
      <c r="F22" s="18"/>
      <c r="G22" s="18"/>
      <c r="H22" s="18"/>
      <c r="I22" s="18"/>
      <c r="J22" s="19"/>
      <c r="K22" s="47">
        <v>135</v>
      </c>
      <c r="L22" s="18"/>
      <c r="M22" s="18"/>
      <c r="N22" s="18"/>
      <c r="O22" s="18"/>
      <c r="P22" s="18"/>
      <c r="Q22" s="18"/>
      <c r="R22" s="20"/>
      <c r="S22" s="18">
        <v>137</v>
      </c>
      <c r="T22" s="18"/>
      <c r="U22" s="18"/>
      <c r="V22" s="18"/>
      <c r="W22" s="18"/>
      <c r="X22" s="18"/>
      <c r="Y22" s="18"/>
      <c r="Z22" s="21"/>
      <c r="AA22" s="22">
        <v>125</v>
      </c>
      <c r="AB22" s="22"/>
      <c r="AC22" s="22"/>
      <c r="AD22" s="18"/>
      <c r="AE22" s="18"/>
      <c r="AF22" s="18"/>
      <c r="AG22" s="18"/>
      <c r="AH22" s="24">
        <f>B22+J22+R22+Z22</f>
        <v>129</v>
      </c>
      <c r="AI22" s="24">
        <f t="shared" si="1"/>
        <v>526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0"/>
        <v>129</v>
      </c>
      <c r="C24" s="18">
        <v>129</v>
      </c>
      <c r="D24" s="18"/>
      <c r="E24" s="18"/>
      <c r="F24" s="18"/>
      <c r="G24" s="18"/>
      <c r="H24" s="18"/>
      <c r="I24" s="18"/>
      <c r="J24" s="19"/>
      <c r="K24" s="18">
        <v>135</v>
      </c>
      <c r="L24" s="18"/>
      <c r="M24" s="18"/>
      <c r="N24" s="18"/>
      <c r="O24" s="18"/>
      <c r="P24" s="18"/>
      <c r="Q24" s="18"/>
      <c r="R24" s="20"/>
      <c r="S24" s="18">
        <v>137</v>
      </c>
      <c r="T24" s="18"/>
      <c r="U24" s="18"/>
      <c r="V24" s="18"/>
      <c r="W24" s="18"/>
      <c r="X24" s="18"/>
      <c r="Y24" s="18"/>
      <c r="Z24" s="21"/>
      <c r="AA24" s="22">
        <v>125</v>
      </c>
      <c r="AB24" s="22"/>
      <c r="AC24" s="22"/>
      <c r="AD24" s="18"/>
      <c r="AE24" s="18"/>
      <c r="AF24" s="18"/>
      <c r="AG24" s="18"/>
      <c r="AH24" s="24">
        <f>B24+J24+R24+Z24</f>
        <v>129</v>
      </c>
      <c r="AI24" s="24">
        <f t="shared" si="1"/>
        <v>526</v>
      </c>
      <c r="AJ24" s="27">
        <f t="shared" si="3"/>
        <v>407.75193798449612</v>
      </c>
      <c r="AK24" s="24">
        <f t="shared" si="2"/>
        <v>0</v>
      </c>
      <c r="AL24" s="27">
        <f t="shared" si="4"/>
        <v>-307.75193798449612</v>
      </c>
    </row>
    <row r="25" spans="1:38" s="3" customFormat="1" ht="25.5" x14ac:dyDescent="0.25">
      <c r="A25" s="16" t="s">
        <v>33</v>
      </c>
      <c r="B25" s="17">
        <f t="shared" si="0"/>
        <v>129</v>
      </c>
      <c r="C25" s="50">
        <v>129</v>
      </c>
      <c r="D25" s="18"/>
      <c r="E25" s="18"/>
      <c r="F25" s="18"/>
      <c r="G25" s="18"/>
      <c r="H25" s="18"/>
      <c r="I25" s="18"/>
      <c r="J25" s="19"/>
      <c r="K25" s="18">
        <v>135</v>
      </c>
      <c r="L25" s="18"/>
      <c r="M25" s="18"/>
      <c r="N25" s="18"/>
      <c r="O25" s="18"/>
      <c r="P25" s="18"/>
      <c r="Q25" s="18"/>
      <c r="R25" s="20"/>
      <c r="S25" s="18">
        <v>137</v>
      </c>
      <c r="T25" s="18"/>
      <c r="U25" s="18"/>
      <c r="V25" s="18"/>
      <c r="W25" s="18"/>
      <c r="X25" s="18"/>
      <c r="Y25" s="18"/>
      <c r="Z25" s="21"/>
      <c r="AA25" s="22">
        <v>125</v>
      </c>
      <c r="AB25" s="22"/>
      <c r="AC25" s="22"/>
      <c r="AD25" s="18"/>
      <c r="AE25" s="18"/>
      <c r="AF25" s="18"/>
      <c r="AG25" s="18"/>
      <c r="AH25" s="24">
        <f>B25+J25+R25+Z25</f>
        <v>129</v>
      </c>
      <c r="AI25" s="24">
        <f t="shared" si="1"/>
        <v>526</v>
      </c>
      <c r="AJ25" s="27">
        <f t="shared" si="3"/>
        <v>407.75193798449612</v>
      </c>
      <c r="AK25" s="24">
        <f t="shared" si="2"/>
        <v>0</v>
      </c>
      <c r="AL25" s="27">
        <f t="shared" si="4"/>
        <v>-307.75193798449612</v>
      </c>
    </row>
    <row r="26" spans="1:38" s="3" customFormat="1" ht="25.5" x14ac:dyDescent="0.25">
      <c r="A26" s="16" t="s">
        <v>34</v>
      </c>
      <c r="B26" s="17">
        <f t="shared" si="0"/>
        <v>129</v>
      </c>
      <c r="C26" s="50">
        <v>129</v>
      </c>
      <c r="D26" s="18"/>
      <c r="E26" s="18"/>
      <c r="F26" s="18"/>
      <c r="G26" s="18"/>
      <c r="H26" s="18"/>
      <c r="I26" s="18"/>
      <c r="J26" s="19"/>
      <c r="K26" s="18">
        <v>135</v>
      </c>
      <c r="L26" s="18"/>
      <c r="M26" s="18"/>
      <c r="N26" s="18"/>
      <c r="O26" s="18"/>
      <c r="P26" s="18"/>
      <c r="Q26" s="18"/>
      <c r="R26" s="20"/>
      <c r="S26" s="18">
        <v>137</v>
      </c>
      <c r="T26" s="18"/>
      <c r="U26" s="18"/>
      <c r="V26" s="18"/>
      <c r="W26" s="18"/>
      <c r="X26" s="18"/>
      <c r="Y26" s="18"/>
      <c r="Z26" s="21"/>
      <c r="AA26" s="22">
        <v>125</v>
      </c>
      <c r="AB26" s="22"/>
      <c r="AC26" s="22"/>
      <c r="AD26" s="18"/>
      <c r="AE26" s="18"/>
      <c r="AF26" s="18"/>
      <c r="AG26" s="18"/>
      <c r="AH26" s="24">
        <f>B26+J26+R26+Z26</f>
        <v>129</v>
      </c>
      <c r="AI26" s="24">
        <f t="shared" si="1"/>
        <v>526</v>
      </c>
      <c r="AJ26" s="27">
        <f t="shared" si="3"/>
        <v>407.75193798449612</v>
      </c>
      <c r="AK26" s="24">
        <f t="shared" si="2"/>
        <v>0</v>
      </c>
      <c r="AL26" s="27">
        <f t="shared" si="4"/>
        <v>-307.75193798449612</v>
      </c>
    </row>
    <row r="27" spans="1:38" s="3" customFormat="1" ht="25.5" x14ac:dyDescent="0.25">
      <c r="A27" s="16" t="s">
        <v>35</v>
      </c>
      <c r="B27" s="60"/>
      <c r="C27" s="60"/>
      <c r="D27" s="60"/>
      <c r="E27" s="60"/>
      <c r="F27" s="18"/>
      <c r="G27" s="18"/>
      <c r="H27" s="18"/>
      <c r="I27" s="18"/>
      <c r="J27" s="62"/>
      <c r="K27" s="63"/>
      <c r="L27" s="63"/>
      <c r="M27" s="6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38" s="3" customFormat="1" ht="26.45" customHeight="1" x14ac:dyDescent="0.25">
      <c r="A29" s="56" t="s">
        <v>36</v>
      </c>
      <c r="B29" s="57" t="s">
        <v>37</v>
      </c>
      <c r="C29" s="57"/>
      <c r="D29" s="57"/>
      <c r="E29" s="57"/>
      <c r="F29" s="5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56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53" t="s">
        <v>42</v>
      </c>
      <c r="B31" s="53"/>
      <c r="C31" s="53"/>
      <c r="D31" s="53"/>
      <c r="E31" s="53"/>
      <c r="F31" s="53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37</v>
      </c>
      <c r="C32" s="18">
        <v>42</v>
      </c>
      <c r="D32" s="18">
        <v>55</v>
      </c>
      <c r="E32" s="18">
        <v>36</v>
      </c>
      <c r="F32" s="33">
        <f t="shared" ref="F32:F47" si="5">SUM(B32:E32)</f>
        <v>170</v>
      </c>
    </row>
    <row r="33" spans="1:6" s="3" customFormat="1" ht="15" x14ac:dyDescent="0.25">
      <c r="A33" s="32" t="s">
        <v>44</v>
      </c>
      <c r="B33" s="18">
        <v>92</v>
      </c>
      <c r="C33" s="18">
        <v>93</v>
      </c>
      <c r="D33" s="18">
        <v>82</v>
      </c>
      <c r="E33" s="18">
        <v>89</v>
      </c>
      <c r="F33" s="33">
        <f t="shared" si="5"/>
        <v>356</v>
      </c>
    </row>
    <row r="34" spans="1:6" s="3" customFormat="1" ht="14.25" x14ac:dyDescent="0.2">
      <c r="A34" s="54" t="s">
        <v>45</v>
      </c>
      <c r="B34" s="54"/>
      <c r="C34" s="54"/>
      <c r="D34" s="54"/>
      <c r="E34" s="54"/>
      <c r="F34" s="54"/>
    </row>
    <row r="35" spans="1:6" s="3" customFormat="1" ht="15" x14ac:dyDescent="0.25">
      <c r="A35" s="34" t="s">
        <v>46</v>
      </c>
      <c r="B35" s="35">
        <v>0</v>
      </c>
      <c r="C35" s="35">
        <v>1</v>
      </c>
      <c r="D35" s="35">
        <v>1</v>
      </c>
      <c r="E35" s="35">
        <v>1</v>
      </c>
      <c r="F35" s="33">
        <f t="shared" si="5"/>
        <v>3</v>
      </c>
    </row>
    <row r="36" spans="1:6" s="3" customFormat="1" ht="15" x14ac:dyDescent="0.25">
      <c r="A36" s="34" t="s">
        <v>66</v>
      </c>
      <c r="B36" s="16">
        <v>31</v>
      </c>
      <c r="C36" s="16">
        <v>10</v>
      </c>
      <c r="D36" s="16">
        <v>15</v>
      </c>
      <c r="E36" s="16">
        <v>9</v>
      </c>
      <c r="F36" s="33">
        <f t="shared" si="5"/>
        <v>65</v>
      </c>
    </row>
    <row r="37" spans="1:6" s="3" customFormat="1" ht="15" x14ac:dyDescent="0.25">
      <c r="A37" s="34" t="s">
        <v>67</v>
      </c>
      <c r="B37" s="16">
        <v>45</v>
      </c>
      <c r="C37" s="16">
        <v>46</v>
      </c>
      <c r="D37" s="16">
        <v>50</v>
      </c>
      <c r="E37" s="16">
        <v>98</v>
      </c>
      <c r="F37" s="33">
        <f t="shared" si="5"/>
        <v>239</v>
      </c>
    </row>
    <row r="38" spans="1:6" s="3" customFormat="1" ht="15" x14ac:dyDescent="0.25">
      <c r="A38" s="34" t="s">
        <v>68</v>
      </c>
      <c r="B38" s="16">
        <v>47</v>
      </c>
      <c r="C38" s="36">
        <v>60</v>
      </c>
      <c r="D38" s="36">
        <v>49</v>
      </c>
      <c r="E38" s="36">
        <v>17</v>
      </c>
      <c r="F38" s="33">
        <f t="shared" si="5"/>
        <v>173</v>
      </c>
    </row>
    <row r="39" spans="1:6" s="3" customFormat="1" ht="15" x14ac:dyDescent="0.25">
      <c r="A39" s="34" t="s">
        <v>69</v>
      </c>
      <c r="B39" s="16">
        <v>6</v>
      </c>
      <c r="C39" s="16">
        <v>18</v>
      </c>
      <c r="D39" s="16">
        <v>22</v>
      </c>
      <c r="E39" s="16">
        <v>0</v>
      </c>
      <c r="F39" s="33">
        <f t="shared" si="5"/>
        <v>46</v>
      </c>
    </row>
    <row r="40" spans="1:6" s="3" customFormat="1" ht="14.25" x14ac:dyDescent="0.25">
      <c r="A40" s="53" t="s">
        <v>47</v>
      </c>
      <c r="B40" s="53"/>
      <c r="C40" s="53"/>
      <c r="D40" s="53"/>
      <c r="E40" s="53"/>
      <c r="F40" s="53"/>
    </row>
    <row r="41" spans="1:6" s="3" customFormat="1" ht="15" x14ac:dyDescent="0.25">
      <c r="A41" s="37" t="s">
        <v>48</v>
      </c>
      <c r="B41" s="16">
        <v>3</v>
      </c>
      <c r="C41" s="36">
        <v>7</v>
      </c>
      <c r="D41" s="36">
        <v>9</v>
      </c>
      <c r="E41" s="36">
        <v>7</v>
      </c>
      <c r="F41" s="33">
        <f t="shared" si="5"/>
        <v>26</v>
      </c>
    </row>
    <row r="42" spans="1:6" s="3" customFormat="1" ht="30" x14ac:dyDescent="0.25">
      <c r="A42" s="37" t="s">
        <v>49</v>
      </c>
      <c r="B42" s="16">
        <v>1</v>
      </c>
      <c r="C42" s="16">
        <v>6</v>
      </c>
      <c r="D42" s="16">
        <v>11</v>
      </c>
      <c r="E42" s="16">
        <v>5</v>
      </c>
      <c r="F42" s="33">
        <f t="shared" si="5"/>
        <v>23</v>
      </c>
    </row>
    <row r="43" spans="1:6" s="3" customFormat="1" ht="15" x14ac:dyDescent="0.25">
      <c r="A43" s="37" t="s">
        <v>50</v>
      </c>
      <c r="B43" s="16">
        <v>0</v>
      </c>
      <c r="C43" s="16">
        <v>1</v>
      </c>
      <c r="D43" s="16">
        <v>15</v>
      </c>
      <c r="E43" s="16">
        <v>2</v>
      </c>
      <c r="F43" s="33">
        <f t="shared" si="5"/>
        <v>18</v>
      </c>
    </row>
    <row r="44" spans="1:6" s="3" customFormat="1" ht="30" x14ac:dyDescent="0.25">
      <c r="A44" s="37" t="s">
        <v>51</v>
      </c>
      <c r="B44" s="16">
        <v>43</v>
      </c>
      <c r="C44" s="36">
        <v>37</v>
      </c>
      <c r="D44" s="36">
        <v>37</v>
      </c>
      <c r="E44" s="36">
        <v>61</v>
      </c>
      <c r="F44" s="33">
        <f t="shared" si="5"/>
        <v>178</v>
      </c>
    </row>
    <row r="45" spans="1:6" s="3" customFormat="1" ht="15" x14ac:dyDescent="0.25">
      <c r="A45" s="37" t="s">
        <v>52</v>
      </c>
      <c r="B45" s="16">
        <v>0</v>
      </c>
      <c r="C45" s="16">
        <v>3</v>
      </c>
      <c r="D45" s="16">
        <v>0</v>
      </c>
      <c r="E45" s="16">
        <v>2</v>
      </c>
      <c r="F45" s="33">
        <f t="shared" si="5"/>
        <v>5</v>
      </c>
    </row>
    <row r="46" spans="1:6" s="3" customFormat="1" ht="15" x14ac:dyDescent="0.25">
      <c r="A46" s="37" t="s">
        <v>53</v>
      </c>
      <c r="B46" s="16">
        <v>0</v>
      </c>
      <c r="C46" s="16">
        <v>4</v>
      </c>
      <c r="D46" s="16">
        <v>1</v>
      </c>
      <c r="E46" s="16">
        <v>0</v>
      </c>
      <c r="F46" s="33">
        <f t="shared" si="5"/>
        <v>5</v>
      </c>
    </row>
    <row r="47" spans="1:6" s="3" customFormat="1" ht="15" x14ac:dyDescent="0.25">
      <c r="A47" s="37" t="s">
        <v>54</v>
      </c>
      <c r="B47" s="16">
        <v>82</v>
      </c>
      <c r="C47" s="36">
        <v>77</v>
      </c>
      <c r="D47" s="36">
        <v>64</v>
      </c>
      <c r="E47" s="36">
        <v>48</v>
      </c>
      <c r="F47" s="33">
        <f t="shared" si="5"/>
        <v>271</v>
      </c>
    </row>
    <row r="48" spans="1:6" s="3" customFormat="1" ht="14.25" x14ac:dyDescent="0.25">
      <c r="A48" s="53" t="s">
        <v>55</v>
      </c>
      <c r="B48" s="53"/>
      <c r="C48" s="53"/>
      <c r="D48" s="53"/>
      <c r="E48" s="53"/>
      <c r="F48" s="53"/>
    </row>
    <row r="49" spans="1:6" s="3" customFormat="1" ht="15" x14ac:dyDescent="0.25">
      <c r="A49" s="38" t="s">
        <v>56</v>
      </c>
      <c r="B49" s="34">
        <v>129</v>
      </c>
      <c r="C49" s="34">
        <v>135</v>
      </c>
      <c r="D49" s="34">
        <v>137</v>
      </c>
      <c r="E49" s="34">
        <v>125</v>
      </c>
      <c r="F49" s="33">
        <f t="shared" ref="F49:F51" si="6">SUM(B49:E49)</f>
        <v>526</v>
      </c>
    </row>
    <row r="50" spans="1:6" s="3" customFormat="1" ht="15" x14ac:dyDescent="0.25">
      <c r="A50" s="38" t="s">
        <v>57</v>
      </c>
      <c r="B50" s="39">
        <v>0</v>
      </c>
      <c r="C50" s="39">
        <v>0</v>
      </c>
      <c r="D50" s="39">
        <v>0</v>
      </c>
      <c r="E50" s="39">
        <v>0</v>
      </c>
      <c r="F50" s="33">
        <f t="shared" si="6"/>
        <v>0</v>
      </c>
    </row>
    <row r="51" spans="1:6" s="3" customFormat="1" ht="15" x14ac:dyDescent="0.25">
      <c r="A51" s="38" t="s">
        <v>58</v>
      </c>
      <c r="B51" s="40">
        <v>0</v>
      </c>
      <c r="C51" s="40">
        <v>0</v>
      </c>
      <c r="D51" s="40">
        <v>0</v>
      </c>
      <c r="E51" s="40">
        <v>0</v>
      </c>
      <c r="F51" s="33">
        <f t="shared" si="6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2022-12-23T07:18:23Z</dcterms:modified>
</cp:coreProperties>
</file>